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I sluzba" sheetId="1" r:id="rId1"/>
    <sheet name="II služba" sheetId="3" r:id="rId2"/>
    <sheet name="III služba" sheetId="4" r:id="rId3"/>
    <sheet name="IV služba" sheetId="5" r:id="rId4"/>
    <sheet name="VI služba" sheetId="6" r:id="rId5"/>
    <sheet name="ITKS" sheetId="2" r:id="rId6"/>
  </sheets>
  <calcPr calcId="144525"/>
</workbook>
</file>

<file path=xl/calcChain.xml><?xml version="1.0" encoding="utf-8"?>
<calcChain xmlns="http://schemas.openxmlformats.org/spreadsheetml/2006/main">
  <c r="F12" i="2" l="1"/>
  <c r="E12" i="2"/>
  <c r="F11" i="2"/>
  <c r="E11" i="2"/>
  <c r="F9" i="1" l="1"/>
  <c r="F10" i="1"/>
  <c r="F11" i="1"/>
  <c r="F12" i="1"/>
  <c r="F13" i="1"/>
  <c r="F14" i="1"/>
  <c r="F15" i="1"/>
  <c r="F16" i="1"/>
  <c r="F17" i="1"/>
  <c r="F18" i="1"/>
  <c r="F19" i="1"/>
  <c r="F20" i="1"/>
  <c r="F23" i="1"/>
  <c r="F24" i="1"/>
  <c r="F25" i="1"/>
  <c r="F8" i="1"/>
  <c r="F19" i="2" l="1"/>
  <c r="F20" i="2" s="1"/>
  <c r="E19" i="2"/>
  <c r="E20" i="2" s="1"/>
  <c r="F17" i="2"/>
  <c r="F18" i="2" s="1"/>
  <c r="E17" i="2"/>
  <c r="E18" i="2" s="1"/>
  <c r="G18" i="2" s="1"/>
  <c r="F15" i="2"/>
  <c r="F16" i="2" s="1"/>
  <c r="F14" i="2"/>
  <c r="E15" i="2"/>
  <c r="E14" i="2"/>
  <c r="E16" i="2" s="1"/>
  <c r="F13" i="2"/>
  <c r="E13" i="2"/>
  <c r="F9" i="2"/>
  <c r="F8" i="2"/>
  <c r="E9" i="2"/>
  <c r="E8" i="2"/>
  <c r="G20" i="2" l="1"/>
  <c r="G19" i="2"/>
  <c r="F21" i="2"/>
  <c r="G16" i="2"/>
  <c r="F22" i="2"/>
  <c r="E21" i="2"/>
  <c r="G11" i="2"/>
  <c r="E22" i="2"/>
  <c r="G8" i="2"/>
  <c r="G9" i="2"/>
  <c r="G17" i="2"/>
  <c r="G15" i="2"/>
  <c r="G14" i="2"/>
  <c r="G13" i="2"/>
  <c r="G12" i="2"/>
  <c r="F10" i="2"/>
  <c r="E10" i="2"/>
  <c r="E24" i="1"/>
  <c r="D24" i="1"/>
  <c r="E23" i="1"/>
  <c r="D23" i="1"/>
  <c r="D25" i="1" s="1"/>
  <c r="G21" i="2" l="1"/>
  <c r="G22" i="2"/>
  <c r="F23" i="2"/>
  <c r="E23" i="2"/>
  <c r="G23" i="2" s="1"/>
  <c r="G10" i="2"/>
  <c r="E25" i="1"/>
</calcChain>
</file>

<file path=xl/sharedStrings.xml><?xml version="1.0" encoding="utf-8"?>
<sst xmlns="http://schemas.openxmlformats.org/spreadsheetml/2006/main" count="157" uniqueCount="57">
  <si>
    <t>Index</t>
  </si>
  <si>
    <t>Proizvod</t>
  </si>
  <si>
    <t>Usluga</t>
  </si>
  <si>
    <t>Ukupno</t>
  </si>
  <si>
    <t>Odeljenje za donorske afereze</t>
  </si>
  <si>
    <t>Odeljenje za ispitivanje i kontrolu krvi davalaca</t>
  </si>
  <si>
    <t>Odsek za imunohematolosko testiranje davalaca krvi</t>
  </si>
  <si>
    <t>Odsek za testiranje markera transfuzijom prenosivih bolesti</t>
  </si>
  <si>
    <t>Odsek za testiranje markera molekularnom metodom</t>
  </si>
  <si>
    <t>Odeljenje za pripremu komponenata krvi</t>
  </si>
  <si>
    <t>Naziv odeljenja</t>
  </si>
  <si>
    <t>Procena I-XII 2025.</t>
  </si>
  <si>
    <t>Plan za 2026.</t>
  </si>
  <si>
    <t>11 Služba</t>
  </si>
  <si>
    <t>4(3/2x100)</t>
  </si>
  <si>
    <t>Plan fizičkog obima rada u Službi za prikupljanje krvi, testiranje, proizvodnju produkata od krvi i dijagnostičkih sredstava za 2026 god.</t>
  </si>
  <si>
    <t>Institut za transfuziju krvi Srbije</t>
  </si>
  <si>
    <t>Odsek za plan i analizu</t>
  </si>
  <si>
    <t>Datum: 18.12.2025.</t>
  </si>
  <si>
    <t>ITKF 021/1</t>
  </si>
  <si>
    <t>Odeljenje za frakcionisanje plazme</t>
  </si>
  <si>
    <t>Proizvodi:</t>
  </si>
  <si>
    <t>Ukupno:</t>
  </si>
  <si>
    <t>Naziv službe</t>
  </si>
  <si>
    <t>Procena I-XII 2024.</t>
  </si>
  <si>
    <t>Plan za 2025.</t>
  </si>
  <si>
    <t xml:space="preserve"> 11 Služba za prikupljanje krvi, testiranje, proizvodnju produkata od krvi i dijagnostičkih sredstava</t>
  </si>
  <si>
    <t>Usluge:</t>
  </si>
  <si>
    <t>12 Služba za laboratorijsku i drugu dijagnostiku</t>
  </si>
  <si>
    <t>13 Služba za kliničku transfuziologiju, terapijske usluge i distribuciju krvi i produkata od krvi</t>
  </si>
  <si>
    <t>14 Služba za obezbeđenje i kontrolu kvaliteta</t>
  </si>
  <si>
    <t>16 Služba za tehničke i druge slične poslove</t>
  </si>
  <si>
    <t>1 Institut</t>
  </si>
  <si>
    <t>ITKF 006/1</t>
  </si>
  <si>
    <t>Plan fizičkog obima rada Instituta za transfuziju krvi Srbije za 2026. god.</t>
  </si>
  <si>
    <t>Plan fizičkog obima rada u Službi za laboratorijsku i drugu dijagnostiku za 2026. god.</t>
  </si>
  <si>
    <t>Odeljenje za imunohematološka ispitivanja</t>
  </si>
  <si>
    <t>Odeljenje za ispitivanje poremećaja hemostaze sa Registrom urodjenih koagulopatija</t>
  </si>
  <si>
    <t>Odeljenje za tipizaciju tkiva</t>
  </si>
  <si>
    <t>Odeljenje za biohemijska ispitivanja</t>
  </si>
  <si>
    <t>Odeljenje za imunohemijska ispitivanja</t>
  </si>
  <si>
    <t>Prijemno odeljenje za laboratorijsku i drugu dijagnostiku</t>
  </si>
  <si>
    <t>12 Služba</t>
  </si>
  <si>
    <t>Plan fizičkog obima rada u Službi za kliničku transfuziologiju, terapijske usluge i distribuciju krvi i produkata od krvi za 2026. god.</t>
  </si>
  <si>
    <t>Odeljenje za pretransfuziona ispitivanja, distribuciju krvi i produkata od krvi i hemovigilancu</t>
  </si>
  <si>
    <t>13 Služba</t>
  </si>
  <si>
    <t>Datum: 18.12.2025..</t>
  </si>
  <si>
    <t>Plan fizičkog obima rada u Službi za obezbeđenje i kontrolu kvaliteta za 2026. god.</t>
  </si>
  <si>
    <t>Odeljenje za obezbeđenja  kvaliteta i upravljanje integrisanim sistemom menadžmenta</t>
  </si>
  <si>
    <t>Odeljenje za kontrolu kvaliteta</t>
  </si>
  <si>
    <t>14 Služba</t>
  </si>
  <si>
    <t>Plan fizičkog obima rada u Službi za tehničke i druge slične poslove za 2026. god.</t>
  </si>
  <si>
    <t>Odeljenje za poslove bezbednosti i zdravlja na radu ekologije i higijene</t>
  </si>
  <si>
    <t>16 Služba</t>
  </si>
  <si>
    <t>Termički obrađen medicinski otpad (sve kategorije otpada)</t>
  </si>
  <si>
    <t>kg</t>
  </si>
  <si>
    <t>Odeljenje za prikupljanje krvi i komponenata krvi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</si>
</sst>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7"/>
      <name val="Arial"/>
      <family val="2"/>
    </font>
    <font>
      <b/>
      <sz val="14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1">
    <xf numFmtId="0" fontId="0" fillId="0" borderId="0" xfId="0"/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/>
    </xf>
    <xf numFmtId="0" fontId="0" fillId="0" borderId="0" xfId="0" applyFill="1" applyBorder="1" applyAlignment="1"/>
    <xf numFmtId="0" fontId="19" fillId="0" borderId="0" xfId="0" applyFont="1"/>
    <xf numFmtId="0" fontId="22" fillId="0" borderId="10" xfId="0" applyFont="1" applyFill="1" applyBorder="1" applyAlignment="1">
      <alignment horizontal="center" vertical="center" wrapText="1"/>
    </xf>
    <xf numFmtId="3" fontId="19" fillId="0" borderId="0" xfId="0" applyNumberFormat="1" applyFont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3" fontId="19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3" fontId="19" fillId="0" borderId="10" xfId="0" applyNumberFormat="1" applyFont="1" applyBorder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3" fontId="19" fillId="0" borderId="0" xfId="0" applyNumberFormat="1" applyFont="1" applyAlignment="1">
      <alignment vertical="center" wrapText="1"/>
    </xf>
    <xf numFmtId="0" fontId="19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Alignment="1">
      <alignment horizontal="right"/>
    </xf>
    <xf numFmtId="0" fontId="22" fillId="0" borderId="10" xfId="0" applyFont="1" applyFill="1" applyBorder="1" applyAlignment="1">
      <alignment horizontal="center" vertical="center"/>
    </xf>
    <xf numFmtId="3" fontId="20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66FF66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428625</xdr:colOff>
      <xdr:row>2</xdr:row>
      <xdr:rowOff>144607</xdr:rowOff>
    </xdr:to>
    <xdr:pic>
      <xdr:nvPicPr>
        <xdr:cNvPr id="2" name="Picture 1" descr="znak itk bez okv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28625" cy="506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428625</xdr:colOff>
      <xdr:row>2</xdr:row>
      <xdr:rowOff>144607</xdr:rowOff>
    </xdr:to>
    <xdr:pic>
      <xdr:nvPicPr>
        <xdr:cNvPr id="2" name="Picture 1" descr="znak itk bez okv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28625" cy="525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428625</xdr:colOff>
      <xdr:row>2</xdr:row>
      <xdr:rowOff>144607</xdr:rowOff>
    </xdr:to>
    <xdr:pic>
      <xdr:nvPicPr>
        <xdr:cNvPr id="2" name="Picture 1" descr="znak itk bez okv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28625" cy="506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428625</xdr:colOff>
      <xdr:row>2</xdr:row>
      <xdr:rowOff>144607</xdr:rowOff>
    </xdr:to>
    <xdr:pic>
      <xdr:nvPicPr>
        <xdr:cNvPr id="2" name="Picture 1" descr="znak itk bez okv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28625" cy="506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428625</xdr:colOff>
      <xdr:row>2</xdr:row>
      <xdr:rowOff>144607</xdr:rowOff>
    </xdr:to>
    <xdr:pic>
      <xdr:nvPicPr>
        <xdr:cNvPr id="2" name="Picture 1" descr="znak itk bez okv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28625" cy="506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361950</xdr:colOff>
      <xdr:row>3</xdr:row>
      <xdr:rowOff>0</xdr:rowOff>
    </xdr:to>
    <xdr:pic>
      <xdr:nvPicPr>
        <xdr:cNvPr id="2" name="Picture 1" descr="znak itk bez okv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619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B1:H32"/>
  <sheetViews>
    <sheetView tabSelected="1" zoomScaleNormal="100" workbookViewId="0">
      <selection activeCell="L27" sqref="L27"/>
    </sheetView>
  </sheetViews>
  <sheetFormatPr defaultRowHeight="14.25" x14ac:dyDescent="0.25"/>
  <cols>
    <col min="1" max="1" width="3" style="2" customWidth="1"/>
    <col min="2" max="2" width="51.28515625" style="2" customWidth="1"/>
    <col min="3" max="3" width="13.85546875" style="2" customWidth="1"/>
    <col min="4" max="5" width="20.7109375" style="2" customWidth="1"/>
    <col min="6" max="6" width="10.7109375" style="2" customWidth="1"/>
    <col min="7" max="7" width="10.140625" style="2" bestFit="1" customWidth="1"/>
    <col min="8" max="8" width="12.28515625" style="2" customWidth="1"/>
    <col min="9" max="16384" width="9.140625" style="2"/>
  </cols>
  <sheetData>
    <row r="1" spans="2:8" ht="15" x14ac:dyDescent="0.25">
      <c r="B1" s="8" t="s">
        <v>16</v>
      </c>
    </row>
    <row r="2" spans="2:8" ht="15" x14ac:dyDescent="0.25">
      <c r="B2" s="8" t="s">
        <v>17</v>
      </c>
    </row>
    <row r="4" spans="2:8" ht="28.5" customHeight="1" x14ac:dyDescent="0.25">
      <c r="B4" s="35" t="s">
        <v>15</v>
      </c>
      <c r="C4" s="35"/>
      <c r="D4" s="35"/>
      <c r="E4" s="35"/>
      <c r="F4" s="35"/>
    </row>
    <row r="5" spans="2:8" ht="8.25" customHeight="1" x14ac:dyDescent="0.25"/>
    <row r="6" spans="2:8" ht="24.95" customHeight="1" x14ac:dyDescent="0.25">
      <c r="B6" s="36" t="s">
        <v>10</v>
      </c>
      <c r="C6" s="37"/>
      <c r="D6" s="1" t="s">
        <v>11</v>
      </c>
      <c r="E6" s="1" t="s">
        <v>12</v>
      </c>
      <c r="F6" s="1" t="s">
        <v>0</v>
      </c>
    </row>
    <row r="7" spans="2:8" ht="12" customHeight="1" x14ac:dyDescent="0.25">
      <c r="B7" s="38">
        <v>1</v>
      </c>
      <c r="C7" s="38"/>
      <c r="D7" s="7">
        <v>2</v>
      </c>
      <c r="E7" s="7">
        <v>3</v>
      </c>
      <c r="F7" s="7" t="s">
        <v>14</v>
      </c>
    </row>
    <row r="8" spans="2:8" ht="20.100000000000001" customHeight="1" x14ac:dyDescent="0.25">
      <c r="B8" s="42" t="s">
        <v>56</v>
      </c>
      <c r="C8" s="5" t="s">
        <v>1</v>
      </c>
      <c r="D8" s="21">
        <v>74066.666666666395</v>
      </c>
      <c r="E8" s="21">
        <v>86000</v>
      </c>
      <c r="F8" s="21">
        <f>E8/D8*100</f>
        <v>116.11161116111654</v>
      </c>
    </row>
    <row r="9" spans="2:8" ht="20.100000000000001" customHeight="1" x14ac:dyDescent="0.25">
      <c r="B9" s="43"/>
      <c r="C9" s="5" t="s">
        <v>2</v>
      </c>
      <c r="D9" s="21">
        <v>258933.33333333099</v>
      </c>
      <c r="E9" s="21">
        <v>307960</v>
      </c>
      <c r="F9" s="21">
        <f t="shared" ref="F9:F25" si="0">E9/D9*100</f>
        <v>118.93408856848717</v>
      </c>
    </row>
    <row r="10" spans="2:8" ht="20.100000000000001" customHeight="1" x14ac:dyDescent="0.25">
      <c r="B10" s="44"/>
      <c r="C10" s="5" t="s">
        <v>3</v>
      </c>
      <c r="D10" s="21">
        <v>332999.99999999697</v>
      </c>
      <c r="E10" s="21">
        <v>393960</v>
      </c>
      <c r="F10" s="21">
        <f t="shared" si="0"/>
        <v>118.30630630630739</v>
      </c>
      <c r="G10" s="11"/>
      <c r="H10" s="11"/>
    </row>
    <row r="11" spans="2:8" ht="20.100000000000001" customHeight="1" x14ac:dyDescent="0.25">
      <c r="B11" s="42" t="s">
        <v>4</v>
      </c>
      <c r="C11" s="5" t="s">
        <v>1</v>
      </c>
      <c r="D11" s="21">
        <v>2720.0000000004002</v>
      </c>
      <c r="E11" s="21">
        <v>3000</v>
      </c>
      <c r="F11" s="21">
        <f t="shared" si="0"/>
        <v>110.2941176470426</v>
      </c>
    </row>
    <row r="12" spans="2:8" ht="20.100000000000001" customHeight="1" x14ac:dyDescent="0.25">
      <c r="B12" s="43"/>
      <c r="C12" s="5" t="s">
        <v>2</v>
      </c>
      <c r="D12" s="21">
        <v>9503.9999999987995</v>
      </c>
      <c r="E12" s="21">
        <v>10724</v>
      </c>
      <c r="F12" s="21">
        <f t="shared" si="0"/>
        <v>112.83670033671459</v>
      </c>
    </row>
    <row r="13" spans="2:8" ht="20.100000000000001" customHeight="1" x14ac:dyDescent="0.25">
      <c r="B13" s="44"/>
      <c r="C13" s="5" t="s">
        <v>3</v>
      </c>
      <c r="D13" s="21">
        <v>12223.9999999992</v>
      </c>
      <c r="E13" s="21">
        <v>13724</v>
      </c>
      <c r="F13" s="21">
        <f t="shared" si="0"/>
        <v>112.27094240838431</v>
      </c>
      <c r="G13" s="11"/>
      <c r="H13" s="11"/>
    </row>
    <row r="14" spans="2:8" ht="20.100000000000001" customHeight="1" x14ac:dyDescent="0.25">
      <c r="B14" s="42" t="s">
        <v>5</v>
      </c>
      <c r="C14" s="5" t="s">
        <v>2</v>
      </c>
      <c r="D14" s="21">
        <v>1539495.9999999199</v>
      </c>
      <c r="E14" s="21">
        <v>1667817</v>
      </c>
      <c r="F14" s="21">
        <f t="shared" si="0"/>
        <v>108.33526037093222</v>
      </c>
      <c r="G14" s="11"/>
      <c r="H14" s="11"/>
    </row>
    <row r="15" spans="2:8" ht="20.100000000000001" customHeight="1" x14ac:dyDescent="0.25">
      <c r="B15" s="44"/>
      <c r="C15" s="5" t="s">
        <v>3</v>
      </c>
      <c r="D15" s="21">
        <v>1539495.9999999199</v>
      </c>
      <c r="E15" s="21">
        <v>1667817</v>
      </c>
      <c r="F15" s="21">
        <f t="shared" si="0"/>
        <v>108.33526037093222</v>
      </c>
    </row>
    <row r="16" spans="2:8" ht="20.100000000000001" customHeight="1" x14ac:dyDescent="0.25">
      <c r="B16" s="6" t="s">
        <v>6</v>
      </c>
      <c r="C16" s="4" t="s">
        <v>2</v>
      </c>
      <c r="D16" s="31">
        <v>417207.99999994802</v>
      </c>
      <c r="E16" s="31">
        <v>442457</v>
      </c>
      <c r="F16" s="21">
        <f t="shared" si="0"/>
        <v>106.05189737494369</v>
      </c>
    </row>
    <row r="17" spans="2:8" ht="20.100000000000001" customHeight="1" x14ac:dyDescent="0.25">
      <c r="B17" s="6" t="s">
        <v>7</v>
      </c>
      <c r="C17" s="4" t="s">
        <v>2</v>
      </c>
      <c r="D17" s="31">
        <v>483145.33333331102</v>
      </c>
      <c r="E17" s="31">
        <v>541360</v>
      </c>
      <c r="F17" s="21">
        <f t="shared" si="0"/>
        <v>112.04910047770822</v>
      </c>
    </row>
    <row r="18" spans="2:8" ht="20.100000000000001" customHeight="1" x14ac:dyDescent="0.25">
      <c r="B18" s="6" t="s">
        <v>8</v>
      </c>
      <c r="C18" s="4" t="s">
        <v>2</v>
      </c>
      <c r="D18" s="31">
        <v>639142.66666666605</v>
      </c>
      <c r="E18" s="31">
        <v>684000</v>
      </c>
      <c r="F18" s="21">
        <f t="shared" si="0"/>
        <v>107.01836001143208</v>
      </c>
    </row>
    <row r="19" spans="2:8" ht="20.100000000000001" customHeight="1" x14ac:dyDescent="0.25">
      <c r="B19" s="42" t="s">
        <v>9</v>
      </c>
      <c r="C19" s="5" t="s">
        <v>1</v>
      </c>
      <c r="D19" s="21">
        <v>183758.666666668</v>
      </c>
      <c r="E19" s="21">
        <v>230700</v>
      </c>
      <c r="F19" s="21">
        <f t="shared" si="0"/>
        <v>125.54509900666726</v>
      </c>
    </row>
    <row r="20" spans="2:8" ht="20.100000000000001" customHeight="1" x14ac:dyDescent="0.25">
      <c r="B20" s="44"/>
      <c r="C20" s="5" t="s">
        <v>3</v>
      </c>
      <c r="D20" s="21">
        <v>183758.666666668</v>
      </c>
      <c r="E20" s="21">
        <v>230700</v>
      </c>
      <c r="F20" s="21">
        <f t="shared" si="0"/>
        <v>125.54509900666726</v>
      </c>
    </row>
    <row r="21" spans="2:8" ht="20.100000000000001" customHeight="1" x14ac:dyDescent="0.25">
      <c r="B21" s="45" t="s">
        <v>20</v>
      </c>
      <c r="C21" s="10" t="s">
        <v>21</v>
      </c>
      <c r="D21" s="21"/>
      <c r="E21" s="21"/>
      <c r="F21" s="21"/>
    </row>
    <row r="22" spans="2:8" ht="20.100000000000001" customHeight="1" x14ac:dyDescent="0.25">
      <c r="B22" s="46"/>
      <c r="C22" s="10" t="s">
        <v>22</v>
      </c>
      <c r="D22" s="21"/>
      <c r="E22" s="21"/>
      <c r="F22" s="21"/>
    </row>
    <row r="23" spans="2:8" ht="20.100000000000001" customHeight="1" x14ac:dyDescent="0.25">
      <c r="B23" s="39" t="s">
        <v>13</v>
      </c>
      <c r="C23" s="5" t="s">
        <v>1</v>
      </c>
      <c r="D23" s="21">
        <f>D8+D11+D19</f>
        <v>260545.3333333348</v>
      </c>
      <c r="E23" s="21">
        <f>E8+E11+E19</f>
        <v>319700</v>
      </c>
      <c r="F23" s="21">
        <f t="shared" si="0"/>
        <v>122.70417432155052</v>
      </c>
      <c r="G23" s="11"/>
      <c r="H23" s="11"/>
    </row>
    <row r="24" spans="2:8" ht="20.100000000000001" customHeight="1" x14ac:dyDescent="0.25">
      <c r="B24" s="40"/>
      <c r="C24" s="5" t="s">
        <v>2</v>
      </c>
      <c r="D24" s="21">
        <f>D9+D12+D14</f>
        <v>1807933.3333332497</v>
      </c>
      <c r="E24" s="21">
        <f>E9+E12+E14</f>
        <v>1986501</v>
      </c>
      <c r="F24" s="21">
        <f t="shared" si="0"/>
        <v>109.87689442826571</v>
      </c>
      <c r="G24" s="11"/>
      <c r="H24" s="11"/>
    </row>
    <row r="25" spans="2:8" ht="20.100000000000001" customHeight="1" x14ac:dyDescent="0.25">
      <c r="B25" s="41"/>
      <c r="C25" s="5" t="s">
        <v>3</v>
      </c>
      <c r="D25" s="21">
        <f>SUM(D23:D24)</f>
        <v>2068478.6666665846</v>
      </c>
      <c r="E25" s="21">
        <f>SUM(E23:E24)</f>
        <v>2306201</v>
      </c>
      <c r="F25" s="21">
        <f t="shared" si="0"/>
        <v>111.49261711828589</v>
      </c>
      <c r="G25" s="11"/>
      <c r="H25" s="11"/>
    </row>
    <row r="27" spans="2:8" x14ac:dyDescent="0.2">
      <c r="B27" s="9" t="s">
        <v>18</v>
      </c>
      <c r="D27" s="11"/>
      <c r="E27" s="29" t="s">
        <v>19</v>
      </c>
    </row>
    <row r="28" spans="2:8" x14ac:dyDescent="0.25">
      <c r="D28" s="11"/>
    </row>
    <row r="30" spans="2:8" x14ac:dyDescent="0.25">
      <c r="D30" s="11"/>
      <c r="E30" s="11"/>
    </row>
    <row r="31" spans="2:8" x14ac:dyDescent="0.25">
      <c r="D31" s="11"/>
      <c r="E31" s="11"/>
    </row>
    <row r="32" spans="2:8" x14ac:dyDescent="0.25">
      <c r="D32" s="11"/>
      <c r="E32" s="11"/>
    </row>
  </sheetData>
  <mergeCells count="9">
    <mergeCell ref="B4:F4"/>
    <mergeCell ref="B6:C6"/>
    <mergeCell ref="B7:C7"/>
    <mergeCell ref="B23:B25"/>
    <mergeCell ref="B8:B10"/>
    <mergeCell ref="B11:B13"/>
    <mergeCell ref="B14:B15"/>
    <mergeCell ref="B19:B20"/>
    <mergeCell ref="B21:B22"/>
  </mergeCells>
  <pageMargins left="0.7" right="0.7" top="0.75" bottom="0.75" header="0.3" footer="0.3"/>
  <pageSetup orientation="landscape" r:id="rId1"/>
  <headerFooter>
    <oddFooter>&amp;C9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B1:G30"/>
  <sheetViews>
    <sheetView zoomScaleNormal="100" workbookViewId="0">
      <selection activeCell="D26" sqref="D26"/>
    </sheetView>
  </sheetViews>
  <sheetFormatPr defaultRowHeight="14.25" x14ac:dyDescent="0.25"/>
  <cols>
    <col min="1" max="1" width="6.140625" style="20" customWidth="1"/>
    <col min="2" max="2" width="51.85546875" style="20" customWidth="1"/>
    <col min="3" max="3" width="11.5703125" style="20" customWidth="1"/>
    <col min="4" max="5" width="20.7109375" style="20" customWidth="1"/>
    <col min="6" max="6" width="10.7109375" style="20" customWidth="1"/>
    <col min="7" max="7" width="13.140625" style="22" bestFit="1" customWidth="1"/>
    <col min="8" max="16384" width="9.140625" style="20"/>
  </cols>
  <sheetData>
    <row r="1" spans="2:6" x14ac:dyDescent="0.25">
      <c r="B1" s="13" t="s">
        <v>16</v>
      </c>
    </row>
    <row r="2" spans="2:6" x14ac:dyDescent="0.25">
      <c r="B2" s="13" t="s">
        <v>17</v>
      </c>
    </row>
    <row r="4" spans="2:6" ht="23.25" customHeight="1" x14ac:dyDescent="0.25">
      <c r="B4" s="47" t="s">
        <v>35</v>
      </c>
      <c r="C4" s="47"/>
      <c r="D4" s="47"/>
      <c r="E4" s="47"/>
      <c r="F4" s="47"/>
    </row>
    <row r="5" spans="2:6" x14ac:dyDescent="0.25">
      <c r="B5" s="23"/>
      <c r="D5" s="23"/>
      <c r="E5" s="23"/>
      <c r="F5" s="23"/>
    </row>
    <row r="6" spans="2:6" ht="10.5" customHeight="1" x14ac:dyDescent="0.25">
      <c r="B6" s="23"/>
      <c r="D6" s="23"/>
      <c r="E6" s="23"/>
      <c r="F6" s="23"/>
    </row>
    <row r="7" spans="2:6" ht="24" customHeight="1" x14ac:dyDescent="0.25">
      <c r="B7" s="36" t="s">
        <v>10</v>
      </c>
      <c r="C7" s="37"/>
      <c r="D7" s="33" t="s">
        <v>11</v>
      </c>
      <c r="E7" s="33" t="s">
        <v>12</v>
      </c>
      <c r="F7" s="33" t="s">
        <v>0</v>
      </c>
    </row>
    <row r="8" spans="2:6" ht="10.5" customHeight="1" x14ac:dyDescent="0.25">
      <c r="B8" s="38">
        <v>1</v>
      </c>
      <c r="C8" s="38"/>
      <c r="D8" s="32">
        <v>2</v>
      </c>
      <c r="E8" s="32">
        <v>3</v>
      </c>
      <c r="F8" s="32" t="s">
        <v>14</v>
      </c>
    </row>
    <row r="9" spans="2:6" ht="20.100000000000001" customHeight="1" x14ac:dyDescent="0.25">
      <c r="B9" s="48" t="s">
        <v>36</v>
      </c>
      <c r="C9" s="34" t="s">
        <v>2</v>
      </c>
      <c r="D9" s="21">
        <v>78555.999999952794</v>
      </c>
      <c r="E9" s="21">
        <v>75944</v>
      </c>
      <c r="F9" s="21">
        <v>97</v>
      </c>
    </row>
    <row r="10" spans="2:6" ht="20.100000000000001" customHeight="1" x14ac:dyDescent="0.25">
      <c r="B10" s="48"/>
      <c r="C10" s="34" t="s">
        <v>3</v>
      </c>
      <c r="D10" s="21">
        <v>78555.999999952794</v>
      </c>
      <c r="E10" s="21">
        <v>75944</v>
      </c>
      <c r="F10" s="21">
        <v>97</v>
      </c>
    </row>
    <row r="11" spans="2:6" ht="20.100000000000001" customHeight="1" x14ac:dyDescent="0.25">
      <c r="B11" s="42" t="s">
        <v>37</v>
      </c>
      <c r="C11" s="34" t="s">
        <v>2</v>
      </c>
      <c r="D11" s="21">
        <v>60961.333333291201</v>
      </c>
      <c r="E11" s="21">
        <v>74464</v>
      </c>
      <c r="F11" s="21">
        <v>122</v>
      </c>
    </row>
    <row r="12" spans="2:6" ht="20.100000000000001" customHeight="1" x14ac:dyDescent="0.25">
      <c r="B12" s="44"/>
      <c r="C12" s="34" t="s">
        <v>3</v>
      </c>
      <c r="D12" s="21">
        <v>60961.333333291201</v>
      </c>
      <c r="E12" s="21">
        <v>74464</v>
      </c>
      <c r="F12" s="21">
        <v>122</v>
      </c>
    </row>
    <row r="13" spans="2:6" ht="20.100000000000001" customHeight="1" x14ac:dyDescent="0.25">
      <c r="B13" s="42" t="s">
        <v>38</v>
      </c>
      <c r="C13" s="34" t="s">
        <v>2</v>
      </c>
      <c r="D13" s="21">
        <v>29642.666666594399</v>
      </c>
      <c r="E13" s="21">
        <v>29415</v>
      </c>
      <c r="F13" s="21">
        <v>99</v>
      </c>
    </row>
    <row r="14" spans="2:6" ht="20.100000000000001" customHeight="1" x14ac:dyDescent="0.25">
      <c r="B14" s="44"/>
      <c r="C14" s="34" t="s">
        <v>3</v>
      </c>
      <c r="D14" s="21">
        <v>29642.666666594399</v>
      </c>
      <c r="E14" s="21">
        <v>29415</v>
      </c>
      <c r="F14" s="21">
        <v>99</v>
      </c>
    </row>
    <row r="15" spans="2:6" ht="20.100000000000001" customHeight="1" x14ac:dyDescent="0.25">
      <c r="B15" s="42" t="s">
        <v>39</v>
      </c>
      <c r="C15" s="34" t="s">
        <v>2</v>
      </c>
      <c r="D15" s="21">
        <v>19063.999999867199</v>
      </c>
      <c r="E15" s="21">
        <v>19348</v>
      </c>
      <c r="F15" s="21">
        <v>101</v>
      </c>
    </row>
    <row r="16" spans="2:6" ht="20.100000000000001" customHeight="1" x14ac:dyDescent="0.25">
      <c r="B16" s="44"/>
      <c r="C16" s="34" t="s">
        <v>3</v>
      </c>
      <c r="D16" s="21">
        <v>19063.999999867199</v>
      </c>
      <c r="E16" s="21">
        <v>19348</v>
      </c>
      <c r="F16" s="21">
        <v>101</v>
      </c>
    </row>
    <row r="17" spans="2:6" ht="20.100000000000001" customHeight="1" x14ac:dyDescent="0.25">
      <c r="B17" s="42" t="s">
        <v>40</v>
      </c>
      <c r="C17" s="34" t="s">
        <v>1</v>
      </c>
      <c r="D17" s="21">
        <v>2133.3333333323999</v>
      </c>
      <c r="E17" s="21">
        <v>2000</v>
      </c>
      <c r="F17" s="21">
        <v>94</v>
      </c>
    </row>
    <row r="18" spans="2:6" ht="20.100000000000001" customHeight="1" x14ac:dyDescent="0.25">
      <c r="B18" s="43"/>
      <c r="C18" s="34" t="s">
        <v>2</v>
      </c>
      <c r="D18" s="21">
        <v>42819.999999947999</v>
      </c>
      <c r="E18" s="21">
        <v>44570</v>
      </c>
      <c r="F18" s="21">
        <v>104</v>
      </c>
    </row>
    <row r="19" spans="2:6" ht="20.100000000000001" customHeight="1" x14ac:dyDescent="0.25">
      <c r="B19" s="44"/>
      <c r="C19" s="34" t="s">
        <v>3</v>
      </c>
      <c r="D19" s="21">
        <v>44953.333333280403</v>
      </c>
      <c r="E19" s="21">
        <v>46570</v>
      </c>
      <c r="F19" s="21">
        <v>104</v>
      </c>
    </row>
    <row r="20" spans="2:6" ht="20.100000000000001" customHeight="1" x14ac:dyDescent="0.25">
      <c r="B20" s="42" t="s">
        <v>41</v>
      </c>
      <c r="C20" s="34" t="s">
        <v>2</v>
      </c>
      <c r="D20" s="21">
        <v>18757.3333333308</v>
      </c>
      <c r="E20" s="21">
        <v>18990</v>
      </c>
      <c r="F20" s="21">
        <v>101</v>
      </c>
    </row>
    <row r="21" spans="2:6" ht="20.100000000000001" customHeight="1" x14ac:dyDescent="0.25">
      <c r="B21" s="44"/>
      <c r="C21" s="34" t="s">
        <v>3</v>
      </c>
      <c r="D21" s="21">
        <v>18757.3333333308</v>
      </c>
      <c r="E21" s="21">
        <v>18990</v>
      </c>
      <c r="F21" s="21">
        <v>101</v>
      </c>
    </row>
    <row r="22" spans="2:6" ht="20.100000000000001" customHeight="1" x14ac:dyDescent="0.25">
      <c r="B22" s="42" t="s">
        <v>42</v>
      </c>
      <c r="C22" s="34" t="s">
        <v>1</v>
      </c>
      <c r="D22" s="21">
        <v>2133.3333333323999</v>
      </c>
      <c r="E22" s="21">
        <v>2000</v>
      </c>
      <c r="F22" s="21">
        <v>94</v>
      </c>
    </row>
    <row r="23" spans="2:6" ht="20.100000000000001" customHeight="1" x14ac:dyDescent="0.25">
      <c r="B23" s="43"/>
      <c r="C23" s="34" t="s">
        <v>2</v>
      </c>
      <c r="D23" s="21">
        <v>249801.33333298401</v>
      </c>
      <c r="E23" s="21">
        <v>262731</v>
      </c>
      <c r="F23" s="21">
        <v>105</v>
      </c>
    </row>
    <row r="24" spans="2:6" ht="24.95" customHeight="1" x14ac:dyDescent="0.25">
      <c r="B24" s="44"/>
      <c r="C24" s="34" t="s">
        <v>3</v>
      </c>
      <c r="D24" s="21">
        <v>251934.66666631601</v>
      </c>
      <c r="E24" s="21">
        <v>264731</v>
      </c>
      <c r="F24" s="21">
        <v>105</v>
      </c>
    </row>
    <row r="25" spans="2:6" ht="24.95" customHeight="1" x14ac:dyDescent="0.25">
      <c r="D25" s="22"/>
      <c r="E25" s="22"/>
    </row>
    <row r="26" spans="2:6" x14ac:dyDescent="0.2">
      <c r="B26" s="9" t="s">
        <v>18</v>
      </c>
      <c r="F26" s="9" t="s">
        <v>19</v>
      </c>
    </row>
    <row r="28" spans="2:6" x14ac:dyDescent="0.25">
      <c r="D28" s="22"/>
      <c r="E28" s="22"/>
    </row>
    <row r="29" spans="2:6" x14ac:dyDescent="0.25">
      <c r="D29" s="22"/>
      <c r="E29" s="22"/>
    </row>
    <row r="30" spans="2:6" x14ac:dyDescent="0.25">
      <c r="D30" s="22"/>
      <c r="E30" s="22"/>
    </row>
  </sheetData>
  <mergeCells count="10">
    <mergeCell ref="B20:B21"/>
    <mergeCell ref="B22:B24"/>
    <mergeCell ref="B4:F4"/>
    <mergeCell ref="B7:C7"/>
    <mergeCell ref="B8:C8"/>
    <mergeCell ref="B9:B10"/>
    <mergeCell ref="B11:B12"/>
    <mergeCell ref="B13:B14"/>
    <mergeCell ref="B15:B16"/>
    <mergeCell ref="B17:B19"/>
  </mergeCells>
  <pageMargins left="0.7" right="0.7" top="0.75" bottom="0.75" header="0.3" footer="0.3"/>
  <pageSetup orientation="landscape" r:id="rId1"/>
  <headerFooter>
    <oddFooter>&amp;C10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B1:F25"/>
  <sheetViews>
    <sheetView zoomScaleNormal="100" workbookViewId="0">
      <selection activeCell="H17" sqref="H17"/>
    </sheetView>
  </sheetViews>
  <sheetFormatPr defaultRowHeight="14.25" x14ac:dyDescent="0.25"/>
  <cols>
    <col min="1" max="1" width="9.140625" style="23"/>
    <col min="2" max="2" width="45" style="23" customWidth="1"/>
    <col min="3" max="3" width="11.5703125" style="23" customWidth="1"/>
    <col min="4" max="5" width="20.7109375" style="23" customWidth="1"/>
    <col min="6" max="6" width="10.7109375" style="23" customWidth="1"/>
    <col min="7" max="7" width="13.140625" style="23" bestFit="1" customWidth="1"/>
    <col min="8" max="16384" width="9.140625" style="23"/>
  </cols>
  <sheetData>
    <row r="1" spans="2:6" x14ac:dyDescent="0.25">
      <c r="B1" s="13" t="s">
        <v>16</v>
      </c>
    </row>
    <row r="2" spans="2:6" x14ac:dyDescent="0.25">
      <c r="B2" s="13" t="s">
        <v>17</v>
      </c>
    </row>
    <row r="4" spans="2:6" ht="37.5" customHeight="1" x14ac:dyDescent="0.25">
      <c r="B4" s="55" t="s">
        <v>43</v>
      </c>
      <c r="C4" s="55"/>
      <c r="D4" s="55"/>
      <c r="E4" s="55"/>
      <c r="F4" s="55"/>
    </row>
    <row r="6" spans="2:6" ht="24.95" customHeight="1" x14ac:dyDescent="0.25">
      <c r="B6" s="36" t="s">
        <v>10</v>
      </c>
      <c r="C6" s="37"/>
      <c r="D6" s="24" t="s">
        <v>24</v>
      </c>
      <c r="E6" s="24" t="s">
        <v>25</v>
      </c>
      <c r="F6" s="24" t="s">
        <v>0</v>
      </c>
    </row>
    <row r="7" spans="2:6" ht="12" customHeight="1" x14ac:dyDescent="0.25">
      <c r="B7" s="56">
        <v>1</v>
      </c>
      <c r="C7" s="57"/>
      <c r="D7" s="25">
        <v>2</v>
      </c>
      <c r="E7" s="25">
        <v>3</v>
      </c>
      <c r="F7" s="25" t="s">
        <v>14</v>
      </c>
    </row>
    <row r="8" spans="2:6" ht="24.95" customHeight="1" x14ac:dyDescent="0.25">
      <c r="B8" s="49" t="s">
        <v>44</v>
      </c>
      <c r="C8" s="5" t="s">
        <v>1</v>
      </c>
      <c r="D8" s="21">
        <v>1148.0000000016</v>
      </c>
      <c r="E8" s="21">
        <v>952</v>
      </c>
      <c r="F8" s="21">
        <v>83</v>
      </c>
    </row>
    <row r="9" spans="2:6" ht="24.95" customHeight="1" x14ac:dyDescent="0.25">
      <c r="B9" s="50"/>
      <c r="C9" s="5" t="s">
        <v>2</v>
      </c>
      <c r="D9" s="21">
        <v>63277.333333271999</v>
      </c>
      <c r="E9" s="21">
        <v>64040</v>
      </c>
      <c r="F9" s="21">
        <v>101</v>
      </c>
    </row>
    <row r="10" spans="2:6" ht="24.95" customHeight="1" x14ac:dyDescent="0.25">
      <c r="B10" s="51"/>
      <c r="C10" s="5" t="s">
        <v>3</v>
      </c>
      <c r="D10" s="21">
        <v>64425.3333332736</v>
      </c>
      <c r="E10" s="21">
        <v>64992</v>
      </c>
      <c r="F10" s="21">
        <v>101</v>
      </c>
    </row>
    <row r="11" spans="2:6" ht="24.95" customHeight="1" x14ac:dyDescent="0.25">
      <c r="B11" s="52" t="s">
        <v>45</v>
      </c>
      <c r="C11" s="5" t="s">
        <v>1</v>
      </c>
      <c r="D11" s="21">
        <v>1148.0000000016</v>
      </c>
      <c r="E11" s="21">
        <v>952</v>
      </c>
      <c r="F11" s="21">
        <v>83</v>
      </c>
    </row>
    <row r="12" spans="2:6" ht="24.95" customHeight="1" x14ac:dyDescent="0.25">
      <c r="B12" s="53"/>
      <c r="C12" s="5" t="s">
        <v>2</v>
      </c>
      <c r="D12" s="21">
        <v>63277.333333271999</v>
      </c>
      <c r="E12" s="21">
        <v>64040</v>
      </c>
      <c r="F12" s="21">
        <v>101</v>
      </c>
    </row>
    <row r="13" spans="2:6" ht="24.95" customHeight="1" x14ac:dyDescent="0.25">
      <c r="B13" s="54"/>
      <c r="C13" s="5" t="s">
        <v>3</v>
      </c>
      <c r="D13" s="21">
        <v>64425.3333332736</v>
      </c>
      <c r="E13" s="21">
        <v>64992</v>
      </c>
      <c r="F13" s="21">
        <v>101</v>
      </c>
    </row>
    <row r="14" spans="2:6" ht="24.95" customHeight="1" x14ac:dyDescent="0.25"/>
    <row r="15" spans="2:6" ht="24.95" customHeight="1" x14ac:dyDescent="0.25">
      <c r="D15" s="26"/>
    </row>
    <row r="16" spans="2:6" ht="24.95" customHeight="1" x14ac:dyDescent="0.25">
      <c r="B16" s="27"/>
      <c r="C16" s="27"/>
      <c r="D16" s="27"/>
      <c r="E16" s="27"/>
      <c r="F16" s="27"/>
    </row>
    <row r="17" spans="2:6" ht="24.95" customHeight="1" x14ac:dyDescent="0.2">
      <c r="B17" s="9" t="s">
        <v>46</v>
      </c>
      <c r="C17" s="27"/>
      <c r="D17" s="27"/>
      <c r="E17" s="27"/>
      <c r="F17" s="27"/>
    </row>
    <row r="18" spans="2:6" ht="24.95" customHeight="1" x14ac:dyDescent="0.25">
      <c r="B18" s="27"/>
      <c r="C18" s="27"/>
      <c r="D18" s="27"/>
      <c r="E18" s="27"/>
      <c r="F18" s="27"/>
    </row>
    <row r="19" spans="2:6" ht="24.95" customHeight="1" x14ac:dyDescent="0.25">
      <c r="B19" s="27"/>
      <c r="C19" s="27"/>
      <c r="D19" s="27"/>
      <c r="E19" s="27"/>
      <c r="F19" s="27"/>
    </row>
    <row r="20" spans="2:6" ht="24.95" customHeight="1" x14ac:dyDescent="0.2">
      <c r="B20" s="27"/>
      <c r="C20" s="27"/>
      <c r="D20" s="27"/>
      <c r="E20" s="27"/>
      <c r="F20" s="28" t="s">
        <v>19</v>
      </c>
    </row>
    <row r="21" spans="2:6" ht="24.95" customHeight="1" x14ac:dyDescent="0.25">
      <c r="B21" s="27"/>
      <c r="C21" s="27"/>
      <c r="D21" s="27"/>
      <c r="E21" s="27"/>
      <c r="F21" s="27"/>
    </row>
    <row r="22" spans="2:6" ht="24.95" customHeight="1" x14ac:dyDescent="0.25"/>
    <row r="23" spans="2:6" ht="24.95" customHeight="1" x14ac:dyDescent="0.25"/>
    <row r="24" spans="2:6" ht="24.95" customHeight="1" x14ac:dyDescent="0.25"/>
    <row r="25" spans="2:6" ht="24.95" customHeight="1" x14ac:dyDescent="0.25"/>
  </sheetData>
  <mergeCells count="5">
    <mergeCell ref="B8:B10"/>
    <mergeCell ref="B11:B13"/>
    <mergeCell ref="B4:F4"/>
    <mergeCell ref="B6:C6"/>
    <mergeCell ref="B7:C7"/>
  </mergeCells>
  <pageMargins left="0.7" right="0.7" top="0.75" bottom="0.75" header="0.3" footer="0.3"/>
  <pageSetup orientation="landscape" r:id="rId1"/>
  <headerFooter>
    <oddFooter>&amp;C11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B1:F25"/>
  <sheetViews>
    <sheetView zoomScaleNormal="100" workbookViewId="0">
      <selection activeCell="B4" sqref="B4:F4"/>
    </sheetView>
  </sheetViews>
  <sheetFormatPr defaultRowHeight="14.25" x14ac:dyDescent="0.25"/>
  <cols>
    <col min="1" max="1" width="9.140625" style="23"/>
    <col min="2" max="2" width="48.42578125" style="23" customWidth="1"/>
    <col min="3" max="3" width="9.140625" style="23"/>
    <col min="4" max="5" width="20.7109375" style="23" customWidth="1"/>
    <col min="6" max="6" width="10.7109375" style="23" customWidth="1"/>
    <col min="7" max="7" width="13.140625" style="23" bestFit="1" customWidth="1"/>
    <col min="8" max="16384" width="9.140625" style="23"/>
  </cols>
  <sheetData>
    <row r="1" spans="2:6" x14ac:dyDescent="0.25">
      <c r="B1" s="13" t="s">
        <v>16</v>
      </c>
    </row>
    <row r="2" spans="2:6" x14ac:dyDescent="0.25">
      <c r="B2" s="13" t="s">
        <v>17</v>
      </c>
    </row>
    <row r="4" spans="2:6" ht="37.5" customHeight="1" x14ac:dyDescent="0.25">
      <c r="B4" s="58" t="s">
        <v>47</v>
      </c>
      <c r="C4" s="58"/>
      <c r="D4" s="58"/>
      <c r="E4" s="58"/>
      <c r="F4" s="58"/>
    </row>
    <row r="6" spans="2:6" ht="24.95" customHeight="1" x14ac:dyDescent="0.25">
      <c r="B6" s="36" t="s">
        <v>10</v>
      </c>
      <c r="C6" s="37"/>
      <c r="D6" s="3" t="s">
        <v>11</v>
      </c>
      <c r="E6" s="3" t="s">
        <v>12</v>
      </c>
      <c r="F6" s="3" t="s">
        <v>0</v>
      </c>
    </row>
    <row r="7" spans="2:6" ht="12" customHeight="1" x14ac:dyDescent="0.25">
      <c r="B7" s="59">
        <v>1</v>
      </c>
      <c r="C7" s="60"/>
      <c r="D7" s="12">
        <v>2</v>
      </c>
      <c r="E7" s="12">
        <v>3</v>
      </c>
      <c r="F7" s="12" t="s">
        <v>14</v>
      </c>
    </row>
    <row r="8" spans="2:6" ht="24.95" customHeight="1" x14ac:dyDescent="0.25">
      <c r="B8" s="42" t="s">
        <v>48</v>
      </c>
      <c r="C8" s="5" t="s">
        <v>2</v>
      </c>
      <c r="D8" s="21">
        <v>4657.3333333356004</v>
      </c>
      <c r="E8" s="21">
        <v>4644</v>
      </c>
      <c r="F8" s="21">
        <v>100</v>
      </c>
    </row>
    <row r="9" spans="2:6" ht="24.95" customHeight="1" x14ac:dyDescent="0.25">
      <c r="B9" s="44"/>
      <c r="C9" s="5" t="s">
        <v>3</v>
      </c>
      <c r="D9" s="21">
        <v>4657.3333333356004</v>
      </c>
      <c r="E9" s="21">
        <v>4644</v>
      </c>
      <c r="F9" s="21">
        <v>100</v>
      </c>
    </row>
    <row r="10" spans="2:6" ht="24.95" customHeight="1" x14ac:dyDescent="0.25">
      <c r="B10" s="48" t="s">
        <v>49</v>
      </c>
      <c r="C10" s="5" t="s">
        <v>2</v>
      </c>
      <c r="D10" s="21">
        <v>7619.9999999856</v>
      </c>
      <c r="E10" s="21">
        <v>7407</v>
      </c>
      <c r="F10" s="21">
        <v>97</v>
      </c>
    </row>
    <row r="11" spans="2:6" ht="24.95" customHeight="1" x14ac:dyDescent="0.25">
      <c r="B11" s="48"/>
      <c r="C11" s="5" t="s">
        <v>3</v>
      </c>
      <c r="D11" s="21">
        <v>7619.9999999856</v>
      </c>
      <c r="E11" s="21">
        <v>7407</v>
      </c>
      <c r="F11" s="21">
        <v>97</v>
      </c>
    </row>
    <row r="12" spans="2:6" ht="24.95" customHeight="1" x14ac:dyDescent="0.25">
      <c r="B12" s="42" t="s">
        <v>50</v>
      </c>
      <c r="C12" s="5" t="s">
        <v>2</v>
      </c>
      <c r="D12" s="21">
        <v>12277.333333321199</v>
      </c>
      <c r="E12" s="21">
        <v>12051</v>
      </c>
      <c r="F12" s="21">
        <v>98</v>
      </c>
    </row>
    <row r="13" spans="2:6" ht="24.95" customHeight="1" x14ac:dyDescent="0.25">
      <c r="B13" s="44"/>
      <c r="C13" s="5" t="s">
        <v>3</v>
      </c>
      <c r="D13" s="21">
        <v>12277.333333321199</v>
      </c>
      <c r="E13" s="21">
        <v>12051</v>
      </c>
      <c r="F13" s="21">
        <v>98</v>
      </c>
    </row>
    <row r="14" spans="2:6" ht="24.95" customHeight="1" x14ac:dyDescent="0.25"/>
    <row r="15" spans="2:6" ht="24.95" customHeight="1" x14ac:dyDescent="0.25">
      <c r="D15" s="26"/>
      <c r="E15" s="26"/>
    </row>
    <row r="16" spans="2:6" ht="24.95" customHeight="1" x14ac:dyDescent="0.25"/>
    <row r="17" spans="2:6" ht="24.95" customHeight="1" x14ac:dyDescent="0.2">
      <c r="B17" s="9" t="s">
        <v>18</v>
      </c>
      <c r="C17" s="2"/>
      <c r="D17" s="2"/>
      <c r="E17" s="2"/>
      <c r="F17" s="2"/>
    </row>
    <row r="18" spans="2:6" ht="24.95" customHeight="1" x14ac:dyDescent="0.25">
      <c r="B18" s="2"/>
      <c r="C18" s="2"/>
      <c r="D18" s="2"/>
      <c r="E18" s="2"/>
      <c r="F18" s="2"/>
    </row>
    <row r="19" spans="2:6" ht="24.95" customHeight="1" x14ac:dyDescent="0.25">
      <c r="B19" s="2"/>
      <c r="C19" s="2"/>
      <c r="D19" s="2"/>
      <c r="E19" s="2"/>
      <c r="F19" s="2"/>
    </row>
    <row r="20" spans="2:6" ht="24.95" customHeight="1" x14ac:dyDescent="0.2">
      <c r="B20" s="2"/>
      <c r="C20" s="2"/>
      <c r="D20" s="2"/>
      <c r="F20" s="29" t="s">
        <v>19</v>
      </c>
    </row>
    <row r="21" spans="2:6" ht="24.95" customHeight="1" x14ac:dyDescent="0.25"/>
    <row r="22" spans="2:6" ht="24.95" customHeight="1" x14ac:dyDescent="0.25"/>
    <row r="23" spans="2:6" ht="24.95" customHeight="1" x14ac:dyDescent="0.25"/>
    <row r="24" spans="2:6" ht="24.95" customHeight="1" x14ac:dyDescent="0.25"/>
    <row r="25" spans="2:6" ht="24.95" customHeight="1" x14ac:dyDescent="0.25"/>
  </sheetData>
  <mergeCells count="6">
    <mergeCell ref="B12:B13"/>
    <mergeCell ref="B4:F4"/>
    <mergeCell ref="B6:C6"/>
    <mergeCell ref="B7:C7"/>
    <mergeCell ref="B8:B9"/>
    <mergeCell ref="B10:B11"/>
  </mergeCells>
  <pageMargins left="0.7" right="0.7" top="0.75" bottom="0.75" header="0.3" footer="0.3"/>
  <pageSetup orientation="landscape" r:id="rId1"/>
  <headerFooter>
    <oddFooter>&amp;C12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B1:F25"/>
  <sheetViews>
    <sheetView zoomScaleNormal="100" workbookViewId="0">
      <selection activeCell="J15" sqref="J15"/>
    </sheetView>
  </sheetViews>
  <sheetFormatPr defaultRowHeight="14.25" x14ac:dyDescent="0.25"/>
  <cols>
    <col min="1" max="1" width="9.140625" style="20"/>
    <col min="2" max="2" width="44.140625" style="20" customWidth="1"/>
    <col min="3" max="3" width="11.5703125" style="20" customWidth="1"/>
    <col min="4" max="5" width="20.7109375" style="20" customWidth="1"/>
    <col min="6" max="6" width="10.7109375" style="20" customWidth="1"/>
    <col min="7" max="7" width="13.140625" style="20" bestFit="1" customWidth="1"/>
    <col min="8" max="16384" width="9.140625" style="20"/>
  </cols>
  <sheetData>
    <row r="1" spans="2:6" x14ac:dyDescent="0.25">
      <c r="B1" s="13" t="s">
        <v>16</v>
      </c>
    </row>
    <row r="2" spans="2:6" x14ac:dyDescent="0.25">
      <c r="B2" s="13" t="s">
        <v>17</v>
      </c>
    </row>
    <row r="3" spans="2:6" x14ac:dyDescent="0.25">
      <c r="B3" s="13"/>
    </row>
    <row r="4" spans="2:6" ht="37.5" customHeight="1" x14ac:dyDescent="0.25"/>
    <row r="5" spans="2:6" ht="15" x14ac:dyDescent="0.25">
      <c r="B5" s="55" t="s">
        <v>51</v>
      </c>
      <c r="C5" s="55"/>
      <c r="D5" s="55"/>
      <c r="E5" s="55"/>
      <c r="F5" s="55"/>
    </row>
    <row r="6" spans="2:6" ht="24.95" customHeight="1" x14ac:dyDescent="0.25"/>
    <row r="7" spans="2:6" ht="26.25" customHeight="1" x14ac:dyDescent="0.25">
      <c r="B7" s="36" t="s">
        <v>10</v>
      </c>
      <c r="C7" s="37"/>
      <c r="D7" s="3" t="s">
        <v>11</v>
      </c>
      <c r="E7" s="3" t="s">
        <v>12</v>
      </c>
      <c r="F7" s="3" t="s">
        <v>0</v>
      </c>
    </row>
    <row r="8" spans="2:6" ht="11.25" customHeight="1" x14ac:dyDescent="0.25">
      <c r="B8" s="59">
        <v>1</v>
      </c>
      <c r="C8" s="60"/>
      <c r="D8" s="12">
        <v>2</v>
      </c>
      <c r="E8" s="12">
        <v>3</v>
      </c>
      <c r="F8" s="12" t="s">
        <v>14</v>
      </c>
    </row>
    <row r="9" spans="2:6" ht="24.95" customHeight="1" x14ac:dyDescent="0.25">
      <c r="B9" s="42" t="s">
        <v>52</v>
      </c>
      <c r="C9" s="5" t="s">
        <v>1</v>
      </c>
      <c r="D9" s="21">
        <v>202084.00000000399</v>
      </c>
      <c r="E9" s="21">
        <v>187637</v>
      </c>
      <c r="F9" s="21">
        <v>93</v>
      </c>
    </row>
    <row r="10" spans="2:6" ht="24.95" customHeight="1" x14ac:dyDescent="0.25">
      <c r="B10" s="44"/>
      <c r="C10" s="5" t="s">
        <v>3</v>
      </c>
      <c r="D10" s="21">
        <v>202084.00000000399</v>
      </c>
      <c r="E10" s="21">
        <v>187637</v>
      </c>
      <c r="F10" s="21">
        <v>93</v>
      </c>
    </row>
    <row r="11" spans="2:6" ht="24.95" customHeight="1" x14ac:dyDescent="0.25">
      <c r="B11" s="39" t="s">
        <v>53</v>
      </c>
      <c r="C11" s="5" t="s">
        <v>1</v>
      </c>
      <c r="D11" s="21">
        <v>202084.00000000399</v>
      </c>
      <c r="E11" s="21">
        <v>187637</v>
      </c>
      <c r="F11" s="21">
        <v>93</v>
      </c>
    </row>
    <row r="12" spans="2:6" ht="24.95" customHeight="1" x14ac:dyDescent="0.25">
      <c r="B12" s="41"/>
      <c r="C12" s="5" t="s">
        <v>3</v>
      </c>
      <c r="D12" s="21">
        <v>202084.00000000399</v>
      </c>
      <c r="E12" s="21">
        <v>187637</v>
      </c>
      <c r="F12" s="21">
        <v>93</v>
      </c>
    </row>
    <row r="13" spans="2:6" ht="24.95" customHeight="1" x14ac:dyDescent="0.25"/>
    <row r="14" spans="2:6" ht="24.95" customHeight="1" x14ac:dyDescent="0.25"/>
    <row r="15" spans="2:6" ht="24.95" customHeight="1" x14ac:dyDescent="0.25"/>
    <row r="16" spans="2:6" ht="30" customHeight="1" x14ac:dyDescent="0.25">
      <c r="B16" s="10" t="s">
        <v>54</v>
      </c>
      <c r="C16" s="30" t="s">
        <v>55</v>
      </c>
      <c r="D16" s="21">
        <v>39193.333333333198</v>
      </c>
      <c r="E16" s="21">
        <v>35000</v>
      </c>
      <c r="F16" s="3">
        <v>89</v>
      </c>
    </row>
    <row r="17" spans="2:6" ht="24.95" customHeight="1" x14ac:dyDescent="0.25"/>
    <row r="18" spans="2:6" ht="24.95" customHeight="1" x14ac:dyDescent="0.25"/>
    <row r="19" spans="2:6" ht="24.95" customHeight="1" x14ac:dyDescent="0.2">
      <c r="B19" s="9" t="s">
        <v>18</v>
      </c>
      <c r="C19" s="2"/>
      <c r="D19" s="2"/>
      <c r="E19" s="2"/>
      <c r="F19" s="2"/>
    </row>
    <row r="20" spans="2:6" ht="24.95" customHeight="1" x14ac:dyDescent="0.25">
      <c r="B20" s="2"/>
      <c r="C20" s="2"/>
      <c r="D20" s="2"/>
      <c r="E20" s="2"/>
      <c r="F20" s="2"/>
    </row>
    <row r="21" spans="2:6" ht="24.95" customHeight="1" x14ac:dyDescent="0.2">
      <c r="B21" s="2"/>
      <c r="C21" s="2"/>
      <c r="D21" s="2"/>
      <c r="E21" s="2"/>
      <c r="F21" s="29" t="s">
        <v>19</v>
      </c>
    </row>
    <row r="22" spans="2:6" ht="24.95" customHeight="1" x14ac:dyDescent="0.25">
      <c r="B22" s="2"/>
      <c r="C22" s="2"/>
      <c r="D22" s="2"/>
      <c r="E22" s="23"/>
    </row>
    <row r="23" spans="2:6" ht="24.95" customHeight="1" x14ac:dyDescent="0.25"/>
    <row r="24" spans="2:6" ht="24.95" customHeight="1" x14ac:dyDescent="0.25"/>
    <row r="25" spans="2:6" ht="24.95" customHeight="1" x14ac:dyDescent="0.25"/>
  </sheetData>
  <mergeCells count="5">
    <mergeCell ref="B7:C7"/>
    <mergeCell ref="B5:F5"/>
    <mergeCell ref="B8:C8"/>
    <mergeCell ref="B9:B10"/>
    <mergeCell ref="B11:B12"/>
  </mergeCells>
  <pageMargins left="0.7" right="0.7" top="0.75" bottom="0.75" header="0.3" footer="0.3"/>
  <pageSetup orientation="landscape" r:id="rId1"/>
  <headerFooter>
    <oddFooter>&amp;C13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66"/>
  </sheetPr>
  <dimension ref="A1:L32"/>
  <sheetViews>
    <sheetView zoomScaleNormal="100" workbookViewId="0">
      <selection activeCell="K6" sqref="K6"/>
    </sheetView>
  </sheetViews>
  <sheetFormatPr defaultRowHeight="14.25" x14ac:dyDescent="0.25"/>
  <cols>
    <col min="1" max="1" width="6.42578125" style="2" customWidth="1"/>
    <col min="2" max="2" width="9.140625" style="2"/>
    <col min="3" max="3" width="37.5703125" style="2" customWidth="1"/>
    <col min="4" max="4" width="13.85546875" style="2" customWidth="1"/>
    <col min="5" max="6" width="20.7109375" style="2" customWidth="1"/>
    <col min="7" max="7" width="10.7109375" style="14" customWidth="1"/>
    <col min="8" max="16384" width="9.140625" style="2"/>
  </cols>
  <sheetData>
    <row r="1" spans="1:12" x14ac:dyDescent="0.25">
      <c r="A1" s="13"/>
      <c r="B1" s="13" t="s">
        <v>16</v>
      </c>
    </row>
    <row r="2" spans="1:12" x14ac:dyDescent="0.25">
      <c r="A2" s="13"/>
      <c r="B2" s="13" t="s">
        <v>17</v>
      </c>
    </row>
    <row r="3" spans="1:12" x14ac:dyDescent="0.25">
      <c r="A3" s="13"/>
      <c r="B3" s="13"/>
    </row>
    <row r="4" spans="1:12" ht="15.75" customHeight="1" x14ac:dyDescent="0.25">
      <c r="B4" s="64" t="s">
        <v>34</v>
      </c>
      <c r="C4" s="64"/>
      <c r="D4" s="64"/>
      <c r="E4" s="64"/>
      <c r="F4" s="64"/>
      <c r="G4" s="64"/>
      <c r="H4" s="15"/>
      <c r="I4" s="15"/>
      <c r="J4" s="15"/>
      <c r="K4" s="15"/>
      <c r="L4" s="15"/>
    </row>
    <row r="6" spans="1:12" ht="31.5" customHeight="1" x14ac:dyDescent="0.25">
      <c r="B6" s="65" t="s">
        <v>23</v>
      </c>
      <c r="C6" s="66"/>
      <c r="D6" s="67"/>
      <c r="E6" s="1" t="s">
        <v>11</v>
      </c>
      <c r="F6" s="1" t="s">
        <v>12</v>
      </c>
      <c r="G6" s="1" t="s">
        <v>0</v>
      </c>
    </row>
    <row r="7" spans="1:12" x14ac:dyDescent="0.25">
      <c r="B7" s="68">
        <v>1</v>
      </c>
      <c r="C7" s="68"/>
      <c r="D7" s="68"/>
      <c r="E7" s="12">
        <v>2</v>
      </c>
      <c r="F7" s="12">
        <v>3</v>
      </c>
      <c r="G7" s="12" t="s">
        <v>14</v>
      </c>
    </row>
    <row r="8" spans="1:12" ht="20.100000000000001" customHeight="1" x14ac:dyDescent="0.25">
      <c r="B8" s="61" t="s">
        <v>26</v>
      </c>
      <c r="C8" s="61"/>
      <c r="D8" s="10" t="s">
        <v>21</v>
      </c>
      <c r="E8" s="16">
        <f>'I sluzba'!D23*1</f>
        <v>260545.3333333348</v>
      </c>
      <c r="F8" s="16">
        <f>'I sluzba'!E23*1</f>
        <v>319700</v>
      </c>
      <c r="G8" s="16">
        <f>F8/E8*100</f>
        <v>122.70417432155052</v>
      </c>
    </row>
    <row r="9" spans="1:12" ht="20.100000000000001" customHeight="1" x14ac:dyDescent="0.25">
      <c r="B9" s="61"/>
      <c r="C9" s="61"/>
      <c r="D9" s="10" t="s">
        <v>27</v>
      </c>
      <c r="E9" s="16">
        <f>'I sluzba'!D24*1</f>
        <v>1807933.3333332497</v>
      </c>
      <c r="F9" s="16">
        <f>'I sluzba'!E24*1</f>
        <v>1986501</v>
      </c>
      <c r="G9" s="16">
        <f t="shared" ref="G9:G23" si="0">F9/E9*100</f>
        <v>109.87689442826571</v>
      </c>
    </row>
    <row r="10" spans="1:12" ht="20.100000000000001" customHeight="1" x14ac:dyDescent="0.25">
      <c r="B10" s="61"/>
      <c r="C10" s="61"/>
      <c r="D10" s="10" t="s">
        <v>22</v>
      </c>
      <c r="E10" s="16">
        <f>SUM(E8:E9)</f>
        <v>2068478.6666665846</v>
      </c>
      <c r="F10" s="16">
        <f>SUM(F8:F9)</f>
        <v>2306201</v>
      </c>
      <c r="G10" s="16">
        <f t="shared" si="0"/>
        <v>111.49261711828589</v>
      </c>
    </row>
    <row r="11" spans="1:12" ht="20.100000000000001" customHeight="1" x14ac:dyDescent="0.25">
      <c r="B11" s="45" t="s">
        <v>28</v>
      </c>
      <c r="C11" s="62"/>
      <c r="D11" s="10" t="s">
        <v>21</v>
      </c>
      <c r="E11" s="16">
        <f>'II služba'!D22*1</f>
        <v>2133.3333333323999</v>
      </c>
      <c r="F11" s="16">
        <f>'II služba'!E22*1</f>
        <v>2000</v>
      </c>
      <c r="G11" s="16">
        <f t="shared" si="0"/>
        <v>93.750000000041027</v>
      </c>
    </row>
    <row r="12" spans="1:12" ht="20.100000000000001" customHeight="1" x14ac:dyDescent="0.25">
      <c r="B12" s="69"/>
      <c r="C12" s="70"/>
      <c r="D12" s="10" t="s">
        <v>27</v>
      </c>
      <c r="E12" s="16">
        <f>'II služba'!D23*1</f>
        <v>249801.33333298401</v>
      </c>
      <c r="F12" s="16">
        <f>'II služba'!E23*1</f>
        <v>262731</v>
      </c>
      <c r="G12" s="16">
        <f t="shared" si="0"/>
        <v>105.17597984546416</v>
      </c>
    </row>
    <row r="13" spans="1:12" ht="20.100000000000001" customHeight="1" x14ac:dyDescent="0.25">
      <c r="B13" s="46"/>
      <c r="C13" s="63"/>
      <c r="D13" s="10" t="s">
        <v>22</v>
      </c>
      <c r="E13" s="16">
        <f>SUM(E11:E12)</f>
        <v>251934.66666631642</v>
      </c>
      <c r="F13" s="16">
        <f>SUM(F11:F12)</f>
        <v>264731</v>
      </c>
      <c r="G13" s="16">
        <f t="shared" si="0"/>
        <v>105.07922688965712</v>
      </c>
    </row>
    <row r="14" spans="1:12" ht="20.100000000000001" customHeight="1" x14ac:dyDescent="0.25">
      <c r="B14" s="61" t="s">
        <v>29</v>
      </c>
      <c r="C14" s="61"/>
      <c r="D14" s="10" t="s">
        <v>21</v>
      </c>
      <c r="E14" s="16">
        <f>'III služba'!D11*1</f>
        <v>1148.0000000016</v>
      </c>
      <c r="F14" s="16">
        <f>'III služba'!E11*1</f>
        <v>952</v>
      </c>
      <c r="G14" s="16">
        <f t="shared" si="0"/>
        <v>82.926829268177102</v>
      </c>
    </row>
    <row r="15" spans="1:12" ht="20.100000000000001" customHeight="1" x14ac:dyDescent="0.25">
      <c r="B15" s="61"/>
      <c r="C15" s="61"/>
      <c r="D15" s="10" t="s">
        <v>27</v>
      </c>
      <c r="E15" s="16">
        <f>'III služba'!D12*1</f>
        <v>63277.333333271999</v>
      </c>
      <c r="F15" s="16">
        <f>'III služba'!E12*1</f>
        <v>64040</v>
      </c>
      <c r="G15" s="16">
        <f t="shared" si="0"/>
        <v>101.20527624435618</v>
      </c>
    </row>
    <row r="16" spans="1:12" ht="20.100000000000001" customHeight="1" x14ac:dyDescent="0.25">
      <c r="B16" s="61"/>
      <c r="C16" s="61"/>
      <c r="D16" s="10" t="s">
        <v>22</v>
      </c>
      <c r="E16" s="16">
        <f>SUM(E14:E15)</f>
        <v>64425.3333332736</v>
      </c>
      <c r="F16" s="16">
        <f>SUM(F14:F15)</f>
        <v>64992</v>
      </c>
      <c r="G16" s="16">
        <f t="shared" si="0"/>
        <v>100.87957118327199</v>
      </c>
    </row>
    <row r="17" spans="2:7" ht="20.100000000000001" customHeight="1" x14ac:dyDescent="0.25">
      <c r="B17" s="61" t="s">
        <v>30</v>
      </c>
      <c r="C17" s="61"/>
      <c r="D17" s="10" t="s">
        <v>27</v>
      </c>
      <c r="E17" s="16">
        <f>'IV služba'!D12*1</f>
        <v>12277.333333321199</v>
      </c>
      <c r="F17" s="16">
        <f>'IV služba'!E12*1</f>
        <v>12051</v>
      </c>
      <c r="G17" s="16">
        <f t="shared" si="0"/>
        <v>98.156494352833761</v>
      </c>
    </row>
    <row r="18" spans="2:7" ht="20.100000000000001" customHeight="1" x14ac:dyDescent="0.25">
      <c r="B18" s="61"/>
      <c r="C18" s="61"/>
      <c r="D18" s="10" t="s">
        <v>22</v>
      </c>
      <c r="E18" s="16">
        <f>SUM(E17)</f>
        <v>12277.333333321199</v>
      </c>
      <c r="F18" s="16">
        <f>SUM(F17)</f>
        <v>12051</v>
      </c>
      <c r="G18" s="16">
        <f t="shared" si="0"/>
        <v>98.156494352833761</v>
      </c>
    </row>
    <row r="19" spans="2:7" ht="20.100000000000001" customHeight="1" x14ac:dyDescent="0.25">
      <c r="B19" s="45" t="s">
        <v>31</v>
      </c>
      <c r="C19" s="62"/>
      <c r="D19" s="10" t="s">
        <v>21</v>
      </c>
      <c r="E19" s="16">
        <f>'VI služba'!D11*1</f>
        <v>202084.00000000399</v>
      </c>
      <c r="F19" s="16">
        <f>'VI služba'!E11*1</f>
        <v>187637</v>
      </c>
      <c r="G19" s="16">
        <f t="shared" si="0"/>
        <v>92.850992656517235</v>
      </c>
    </row>
    <row r="20" spans="2:7" ht="20.100000000000001" customHeight="1" x14ac:dyDescent="0.25">
      <c r="B20" s="46"/>
      <c r="C20" s="63"/>
      <c r="D20" s="10" t="s">
        <v>22</v>
      </c>
      <c r="E20" s="16">
        <f>SUM(E19)</f>
        <v>202084.00000000399</v>
      </c>
      <c r="F20" s="16">
        <f>SUM(F19)</f>
        <v>187637</v>
      </c>
      <c r="G20" s="16">
        <f t="shared" si="0"/>
        <v>92.850992656517235</v>
      </c>
    </row>
    <row r="21" spans="2:7" ht="20.100000000000001" customHeight="1" x14ac:dyDescent="0.25">
      <c r="B21" s="61" t="s">
        <v>32</v>
      </c>
      <c r="C21" s="61"/>
      <c r="D21" s="10" t="s">
        <v>21</v>
      </c>
      <c r="E21" s="17">
        <f>E8+E11+E14+E19</f>
        <v>465910.6666666728</v>
      </c>
      <c r="F21" s="17">
        <f>F8+F11+F14+F19</f>
        <v>510289</v>
      </c>
      <c r="G21" s="17">
        <f t="shared" si="0"/>
        <v>109.52507347617282</v>
      </c>
    </row>
    <row r="22" spans="2:7" ht="20.100000000000001" customHeight="1" x14ac:dyDescent="0.25">
      <c r="B22" s="61"/>
      <c r="C22" s="61"/>
      <c r="D22" s="10" t="s">
        <v>27</v>
      </c>
      <c r="E22" s="17">
        <f>E9+E12+E15+E17</f>
        <v>2133289.3333328268</v>
      </c>
      <c r="F22" s="17">
        <f>F9+F12+F15+F17</f>
        <v>2325323</v>
      </c>
      <c r="G22" s="17">
        <f t="shared" si="0"/>
        <v>109.00176378640398</v>
      </c>
    </row>
    <row r="23" spans="2:7" ht="20.100000000000001" customHeight="1" x14ac:dyDescent="0.25">
      <c r="B23" s="61"/>
      <c r="C23" s="61"/>
      <c r="D23" s="10" t="s">
        <v>22</v>
      </c>
      <c r="E23" s="17">
        <f>SUM(E21:E22)</f>
        <v>2599199.9999994999</v>
      </c>
      <c r="F23" s="17">
        <f>SUM(F21:F22)</f>
        <v>2835612</v>
      </c>
      <c r="G23" s="17">
        <f t="shared" si="0"/>
        <v>109.09556786705701</v>
      </c>
    </row>
    <row r="25" spans="2:7" x14ac:dyDescent="0.25">
      <c r="B25" s="2" t="s">
        <v>18</v>
      </c>
    </row>
    <row r="26" spans="2:7" x14ac:dyDescent="0.25">
      <c r="G26" s="14" t="s">
        <v>33</v>
      </c>
    </row>
    <row r="27" spans="2:7" x14ac:dyDescent="0.25">
      <c r="E27" s="18"/>
    </row>
    <row r="28" spans="2:7" ht="15" x14ac:dyDescent="0.25">
      <c r="D28" s="18"/>
      <c r="E28" s="19"/>
      <c r="F28" s="19"/>
    </row>
    <row r="29" spans="2:7" x14ac:dyDescent="0.25">
      <c r="D29" s="18"/>
      <c r="E29" s="18"/>
      <c r="F29" s="18"/>
    </row>
    <row r="30" spans="2:7" x14ac:dyDescent="0.25">
      <c r="E30" s="18"/>
      <c r="F30" s="18"/>
    </row>
    <row r="31" spans="2:7" x14ac:dyDescent="0.25">
      <c r="E31" s="11"/>
      <c r="F31" s="11"/>
    </row>
    <row r="32" spans="2:7" x14ac:dyDescent="0.25">
      <c r="E32" s="18"/>
      <c r="F32" s="18"/>
    </row>
  </sheetData>
  <mergeCells count="9">
    <mergeCell ref="B17:C18"/>
    <mergeCell ref="B19:C20"/>
    <mergeCell ref="B21:C23"/>
    <mergeCell ref="B4:G4"/>
    <mergeCell ref="B6:D6"/>
    <mergeCell ref="B7:D7"/>
    <mergeCell ref="B8:C10"/>
    <mergeCell ref="B11:C13"/>
    <mergeCell ref="B14:C16"/>
  </mergeCells>
  <pageMargins left="0.7" right="0.7" top="0.75" bottom="0.75" header="0.3" footer="0.3"/>
  <pageSetup orientation="landscape" r:id="rId1"/>
  <headerFooter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 sluzba</vt:lpstr>
      <vt:lpstr>II služba</vt:lpstr>
      <vt:lpstr>III služba</vt:lpstr>
      <vt:lpstr>IV služba</vt:lpstr>
      <vt:lpstr>VI služba</vt:lpstr>
      <vt:lpstr>ITKS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</dc:creator>
  <cp:lastModifiedBy>Plan</cp:lastModifiedBy>
  <cp:lastPrinted>2025-12-30T11:52:05Z</cp:lastPrinted>
  <dcterms:created xsi:type="dcterms:W3CDTF">2025-12-18T10:39:01Z</dcterms:created>
  <dcterms:modified xsi:type="dcterms:W3CDTF">2025-12-31T08:43:56Z</dcterms:modified>
</cp:coreProperties>
</file>